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72.16.7.65\1.1.LavoriPubblici\OOPP\Progetti\PiscineNuovaStruttura2021\"/>
    </mc:Choice>
  </mc:AlternateContent>
  <xr:revisionPtr revIDLastSave="0" documentId="8_{51EBBD7C-887C-4689-8D11-F910BCCBEF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olo" sheetId="1" r:id="rId1"/>
  </sheets>
  <definedNames>
    <definedName name="_xlnm._FilterDatabase" localSheetId="0" hidden="1">Calcolo!$A$1:$R$22</definedName>
  </definedNames>
  <calcPr calcId="191029"/>
</workbook>
</file>

<file path=xl/calcChain.xml><?xml version="1.0" encoding="utf-8"?>
<calcChain xmlns="http://schemas.openxmlformats.org/spreadsheetml/2006/main">
  <c r="P25" i="1" l="1"/>
  <c r="M25" i="1"/>
  <c r="I25" i="1"/>
  <c r="F25" i="1"/>
  <c r="E25" i="1"/>
  <c r="G22" i="1"/>
  <c r="H22" i="1" s="1"/>
  <c r="H21" i="1"/>
  <c r="Q21" i="1" s="1"/>
  <c r="G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  <c r="Q18" i="1" l="1"/>
  <c r="J18" i="1"/>
  <c r="L18" i="1" s="1"/>
  <c r="N18" i="1" s="1"/>
  <c r="K2" i="1"/>
  <c r="H25" i="1"/>
  <c r="L2" i="1"/>
  <c r="Q2" i="1"/>
  <c r="J2" i="1"/>
  <c r="Q5" i="1"/>
  <c r="J5" i="1"/>
  <c r="L5" i="1" s="1"/>
  <c r="N5" i="1" s="1"/>
  <c r="K5" i="1"/>
  <c r="Q7" i="1"/>
  <c r="J7" i="1"/>
  <c r="K7" i="1" s="1"/>
  <c r="O7" i="1" s="1"/>
  <c r="R7" i="1" s="1"/>
  <c r="L7" i="1"/>
  <c r="N7" i="1" s="1"/>
  <c r="Q9" i="1"/>
  <c r="J9" i="1"/>
  <c r="L9" i="1" s="1"/>
  <c r="N9" i="1" s="1"/>
  <c r="K9" i="1"/>
  <c r="L11" i="1"/>
  <c r="N11" i="1" s="1"/>
  <c r="Q11" i="1"/>
  <c r="K11" i="1"/>
  <c r="O11" i="1" s="1"/>
  <c r="R11" i="1" s="1"/>
  <c r="J11" i="1"/>
  <c r="Q13" i="1"/>
  <c r="J13" i="1"/>
  <c r="L13" i="1" s="1"/>
  <c r="N13" i="1" s="1"/>
  <c r="K13" i="1"/>
  <c r="Q16" i="1"/>
  <c r="J16" i="1"/>
  <c r="K16" i="1" s="1"/>
  <c r="Q19" i="1"/>
  <c r="J19" i="1"/>
  <c r="K19" i="1" s="1"/>
  <c r="Q3" i="1"/>
  <c r="J3" i="1"/>
  <c r="K3" i="1" s="1"/>
  <c r="J6" i="1"/>
  <c r="K6" i="1" s="1"/>
  <c r="Q6" i="1"/>
  <c r="L8" i="1"/>
  <c r="N8" i="1" s="1"/>
  <c r="K8" i="1"/>
  <c r="O8" i="1" s="1"/>
  <c r="R8" i="1" s="1"/>
  <c r="Q8" i="1"/>
  <c r="J8" i="1"/>
  <c r="K10" i="1"/>
  <c r="J10" i="1"/>
  <c r="L10" i="1" s="1"/>
  <c r="N10" i="1" s="1"/>
  <c r="Q10" i="1"/>
  <c r="Q12" i="1"/>
  <c r="J12" i="1"/>
  <c r="L12" i="1" s="1"/>
  <c r="N12" i="1" s="1"/>
  <c r="J14" i="1"/>
  <c r="K14" i="1" s="1"/>
  <c r="Q14" i="1"/>
  <c r="Q15" i="1"/>
  <c r="J15" i="1"/>
  <c r="L15" i="1" s="1"/>
  <c r="N15" i="1" s="1"/>
  <c r="Q17" i="1"/>
  <c r="J17" i="1"/>
  <c r="L17" i="1"/>
  <c r="N17" i="1" s="1"/>
  <c r="K17" i="1"/>
  <c r="O17" i="1" s="1"/>
  <c r="R17" i="1" s="1"/>
  <c r="K20" i="1"/>
  <c r="Q20" i="1"/>
  <c r="L20" i="1"/>
  <c r="N20" i="1" s="1"/>
  <c r="J20" i="1"/>
  <c r="Q22" i="1"/>
  <c r="J22" i="1"/>
  <c r="L22" i="1" s="1"/>
  <c r="N22" i="1" s="1"/>
  <c r="Q4" i="1"/>
  <c r="J4" i="1"/>
  <c r="K4" i="1"/>
  <c r="L4" i="1"/>
  <c r="N4" i="1" s="1"/>
  <c r="G25" i="1"/>
  <c r="J21" i="1"/>
  <c r="K21" i="1" s="1"/>
  <c r="L6" i="1" l="1"/>
  <c r="N6" i="1" s="1"/>
  <c r="O6" i="1" s="1"/>
  <c r="R6" i="1" s="1"/>
  <c r="Q25" i="1"/>
  <c r="N2" i="1"/>
  <c r="O2" i="1"/>
  <c r="O20" i="1"/>
  <c r="R20" i="1" s="1"/>
  <c r="K15" i="1"/>
  <c r="O15" i="1" s="1"/>
  <c r="R15" i="1" s="1"/>
  <c r="L3" i="1"/>
  <c r="N3" i="1" s="1"/>
  <c r="O3" i="1" s="1"/>
  <c r="R3" i="1" s="1"/>
  <c r="L14" i="1"/>
  <c r="N14" i="1" s="1"/>
  <c r="O14" i="1" s="1"/>
  <c r="R14" i="1" s="1"/>
  <c r="K12" i="1"/>
  <c r="O12" i="1" s="1"/>
  <c r="R12" i="1" s="1"/>
  <c r="L16" i="1"/>
  <c r="N16" i="1" s="1"/>
  <c r="O16" i="1" s="1"/>
  <c r="R16" i="1" s="1"/>
  <c r="O5" i="1"/>
  <c r="R5" i="1" s="1"/>
  <c r="J25" i="1"/>
  <c r="O10" i="1"/>
  <c r="R10" i="1" s="1"/>
  <c r="O9" i="1"/>
  <c r="R9" i="1" s="1"/>
  <c r="L19" i="1"/>
  <c r="N19" i="1" s="1"/>
  <c r="O19" i="1" s="1"/>
  <c r="R19" i="1" s="1"/>
  <c r="L21" i="1"/>
  <c r="N21" i="1" s="1"/>
  <c r="O21" i="1" s="1"/>
  <c r="R21" i="1" s="1"/>
  <c r="O13" i="1"/>
  <c r="R13" i="1" s="1"/>
  <c r="K22" i="1"/>
  <c r="O22" i="1" s="1"/>
  <c r="R22" i="1" s="1"/>
  <c r="K18" i="1"/>
  <c r="O18" i="1" s="1"/>
  <c r="R18" i="1" s="1"/>
  <c r="O4" i="1"/>
  <c r="R4" i="1" s="1"/>
  <c r="K25" i="1" l="1"/>
  <c r="L25" i="1"/>
  <c r="O25" i="1"/>
  <c r="R2" i="1"/>
  <c r="R25" i="1" s="1"/>
  <c r="N25" i="1"/>
</calcChain>
</file>

<file path=xl/sharedStrings.xml><?xml version="1.0" encoding="utf-8"?>
<sst xmlns="http://schemas.openxmlformats.org/spreadsheetml/2006/main" count="106" uniqueCount="34">
  <si>
    <t>Fase Prestazionale</t>
  </si>
  <si>
    <t>Categoria</t>
  </si>
  <si>
    <t>Id Opera</t>
  </si>
  <si>
    <t>Prestazione</t>
  </si>
  <si>
    <t>Corrispettivo</t>
  </si>
  <si>
    <t>% Rid.\Magg.</t>
  </si>
  <si>
    <t>Importo Rid.\Magg.</t>
  </si>
  <si>
    <t>Compensi Rid.\Magg.</t>
  </si>
  <si>
    <t>% Oneri</t>
  </si>
  <si>
    <t>Oneri e contribuzioni casse</t>
  </si>
  <si>
    <t>Totale Corrispettivo lordo senza IVA</t>
  </si>
  <si>
    <t>Imponibile IVA</t>
  </si>
  <si>
    <t>% IVA</t>
  </si>
  <si>
    <t>Totale IVA</t>
  </si>
  <si>
    <t>Totale Corrispettivo lordo</t>
  </si>
  <si>
    <t>% Ritenuta</t>
  </si>
  <si>
    <t>Ritenuta d'acconto</t>
  </si>
  <si>
    <t>Totale Corrispettivo netto</t>
  </si>
  <si>
    <t>ESECUZIONE DEI LAVORI</t>
  </si>
  <si>
    <t>EDILIZIA</t>
  </si>
  <si>
    <t>E.12</t>
  </si>
  <si>
    <t>Direzione lavori, assistenza al collaudo, prove di accettazione</t>
  </si>
  <si>
    <t>STRUTTURE</t>
  </si>
  <si>
    <t>S.03 - Strutture c.a.</t>
  </si>
  <si>
    <t>IMPIANTI</t>
  </si>
  <si>
    <t>IA.02 - Impianti meccanici</t>
  </si>
  <si>
    <t>IA.03</t>
  </si>
  <si>
    <t>Liquidazione (art.194, comma 1, d.P.R. 207/10)-Rendicontazioni e liquidazione tecnico contabile</t>
  </si>
  <si>
    <t xml:space="preserve">Coordinamento e supervisione dell'ufficio di direzione lavori </t>
  </si>
  <si>
    <t>Contabilità dei lavori a misura</t>
  </si>
  <si>
    <t>Contabilità dei lavori a corpo</t>
  </si>
  <si>
    <t>Coordinamento della sicurezza in esecuzione</t>
  </si>
  <si>
    <t>TOTALE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</si>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</sst>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€\ #,##0.00"/>
    <numFmt numFmtId="165" formatCode="0.0000000%"/>
  </numFmts>
  <fonts count="2" x14ac:knownFonts="1">
    <font>
      <sz val="11"/>
      <name val="Calibri"/>
      <family val="2"/>
      <scheme val="minor"/>
    </font>
    <font>
      <b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</cellXfs>
  <cellStyles count="1"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workbookViewId="0"/>
  </sheetViews>
  <sheetFormatPr defaultRowHeight="15" x14ac:dyDescent="0.25"/>
  <cols>
    <col min="1" max="1" width="34.42578125" customWidth="1"/>
    <col min="2" max="3" width="17.28515625" customWidth="1"/>
    <col min="4" max="4" width="43" customWidth="1"/>
    <col min="5" max="9" width="17.28515625" customWidth="1"/>
    <col min="10" max="11" width="21.5703125" customWidth="1"/>
    <col min="12" max="14" width="17.28515625" customWidth="1"/>
    <col min="15" max="15" width="21.5703125" customWidth="1"/>
    <col min="16" max="17" width="17.28515625" customWidth="1"/>
    <col min="18" max="18" width="21.5703125" customWidth="1"/>
  </cols>
  <sheetData>
    <row r="1" spans="1:18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30" x14ac:dyDescent="0.25">
      <c r="A2" s="2" t="s">
        <v>18</v>
      </c>
      <c r="B2" s="2" t="s">
        <v>19</v>
      </c>
      <c r="C2" s="2" t="s">
        <v>20</v>
      </c>
      <c r="D2" s="2" t="s">
        <v>21</v>
      </c>
      <c r="E2" s="3">
        <v>18557.55</v>
      </c>
      <c r="F2" s="4">
        <v>0</v>
      </c>
      <c r="G2" s="3">
        <f t="shared" ref="G2:G22" si="0">E2*F2</f>
        <v>0</v>
      </c>
      <c r="H2" s="3">
        <f t="shared" ref="H2:H22" si="1">E2+G2</f>
        <v>18557.55</v>
      </c>
      <c r="I2" s="5">
        <v>0.04</v>
      </c>
      <c r="J2" s="3">
        <f t="shared" ref="J2:J22" si="2">H2*I2</f>
        <v>742.30200000000002</v>
      </c>
      <c r="K2" s="3">
        <f t="shared" ref="K2:K22" si="3">H2+J2</f>
        <v>19299.851999999999</v>
      </c>
      <c r="L2" s="3">
        <f t="shared" ref="L2:L22" si="4">H2+J2</f>
        <v>19299.851999999999</v>
      </c>
      <c r="M2" s="5">
        <v>0.22</v>
      </c>
      <c r="N2" s="3">
        <f t="shared" ref="N2:N22" si="5">L2*M2</f>
        <v>4245.9674399999994</v>
      </c>
      <c r="O2" s="3">
        <f t="shared" ref="O2:O22" si="6">K2+N2</f>
        <v>23545.819439999999</v>
      </c>
      <c r="P2" s="5">
        <v>0.2</v>
      </c>
      <c r="Q2" s="3">
        <f t="shared" ref="Q2:Q22" si="7">H2*P2</f>
        <v>3711.51</v>
      </c>
      <c r="R2" s="3">
        <f t="shared" ref="R2:R22" si="8">ROUND(O2-Q2,2)</f>
        <v>19834.310000000001</v>
      </c>
    </row>
    <row r="3" spans="1:18" ht="30" x14ac:dyDescent="0.25">
      <c r="A3" s="2" t="s">
        <v>18</v>
      </c>
      <c r="B3" s="2" t="s">
        <v>22</v>
      </c>
      <c r="C3" s="2" t="s">
        <v>23</v>
      </c>
      <c r="D3" s="2" t="s">
        <v>21</v>
      </c>
      <c r="E3" s="3">
        <v>24493.54</v>
      </c>
      <c r="F3" s="4">
        <v>0</v>
      </c>
      <c r="G3" s="3">
        <f t="shared" si="0"/>
        <v>0</v>
      </c>
      <c r="H3" s="3">
        <f t="shared" si="1"/>
        <v>24493.54</v>
      </c>
      <c r="I3" s="5">
        <v>0.04</v>
      </c>
      <c r="J3" s="3">
        <f t="shared" si="2"/>
        <v>979.74160000000006</v>
      </c>
      <c r="K3" s="3">
        <f t="shared" si="3"/>
        <v>25473.281600000002</v>
      </c>
      <c r="L3" s="3">
        <f t="shared" si="4"/>
        <v>25473.281600000002</v>
      </c>
      <c r="M3" s="5">
        <v>0.22</v>
      </c>
      <c r="N3" s="3">
        <f t="shared" si="5"/>
        <v>5604.1219520000004</v>
      </c>
      <c r="O3" s="3">
        <f t="shared" si="6"/>
        <v>31077.403552000003</v>
      </c>
      <c r="P3" s="5">
        <v>0.2</v>
      </c>
      <c r="Q3" s="3">
        <f t="shared" si="7"/>
        <v>4898.7080000000005</v>
      </c>
      <c r="R3" s="3">
        <f t="shared" si="8"/>
        <v>26178.7</v>
      </c>
    </row>
    <row r="4" spans="1:18" ht="30" x14ac:dyDescent="0.25">
      <c r="A4" s="2" t="s">
        <v>18</v>
      </c>
      <c r="B4" s="2" t="s">
        <v>24</v>
      </c>
      <c r="C4" s="2" t="s">
        <v>25</v>
      </c>
      <c r="D4" s="2" t="s">
        <v>21</v>
      </c>
      <c r="E4" s="3">
        <v>5761.56</v>
      </c>
      <c r="F4" s="4">
        <v>0</v>
      </c>
      <c r="G4" s="3">
        <f t="shared" si="0"/>
        <v>0</v>
      </c>
      <c r="H4" s="3">
        <f t="shared" si="1"/>
        <v>5761.56</v>
      </c>
      <c r="I4" s="5">
        <v>0.04</v>
      </c>
      <c r="J4" s="3">
        <f t="shared" si="2"/>
        <v>230.46240000000003</v>
      </c>
      <c r="K4" s="3">
        <f t="shared" si="3"/>
        <v>5992.0224000000007</v>
      </c>
      <c r="L4" s="3">
        <f t="shared" si="4"/>
        <v>5992.0224000000007</v>
      </c>
      <c r="M4" s="5">
        <v>0.22</v>
      </c>
      <c r="N4" s="3">
        <f t="shared" si="5"/>
        <v>1318.2449280000001</v>
      </c>
      <c r="O4" s="3">
        <f t="shared" si="6"/>
        <v>7310.2673280000008</v>
      </c>
      <c r="P4" s="5">
        <v>0.2</v>
      </c>
      <c r="Q4" s="3">
        <f t="shared" si="7"/>
        <v>1152.3120000000001</v>
      </c>
      <c r="R4" s="3">
        <f t="shared" si="8"/>
        <v>6157.96</v>
      </c>
    </row>
    <row r="5" spans="1:18" ht="30" x14ac:dyDescent="0.25">
      <c r="A5" s="2" t="s">
        <v>18</v>
      </c>
      <c r="B5" s="2" t="s">
        <v>24</v>
      </c>
      <c r="C5" s="2" t="s">
        <v>26</v>
      </c>
      <c r="D5" s="2" t="s">
        <v>21</v>
      </c>
      <c r="E5" s="3">
        <v>9281.99</v>
      </c>
      <c r="F5" s="4">
        <v>0</v>
      </c>
      <c r="G5" s="3">
        <f t="shared" si="0"/>
        <v>0</v>
      </c>
      <c r="H5" s="3">
        <f t="shared" si="1"/>
        <v>9281.99</v>
      </c>
      <c r="I5" s="5">
        <v>0.04</v>
      </c>
      <c r="J5" s="3">
        <f t="shared" si="2"/>
        <v>371.27960000000002</v>
      </c>
      <c r="K5" s="3">
        <f t="shared" si="3"/>
        <v>9653.2695999999996</v>
      </c>
      <c r="L5" s="3">
        <f t="shared" si="4"/>
        <v>9653.2695999999996</v>
      </c>
      <c r="M5" s="5">
        <v>0.22</v>
      </c>
      <c r="N5" s="3">
        <f t="shared" si="5"/>
        <v>2123.7193119999997</v>
      </c>
      <c r="O5" s="3">
        <f t="shared" si="6"/>
        <v>11776.988911999999</v>
      </c>
      <c r="P5" s="5">
        <v>0.2</v>
      </c>
      <c r="Q5" s="3">
        <f t="shared" si="7"/>
        <v>1856.3980000000001</v>
      </c>
      <c r="R5" s="3">
        <f t="shared" si="8"/>
        <v>9920.59</v>
      </c>
    </row>
    <row r="6" spans="1:18" ht="45" x14ac:dyDescent="0.25">
      <c r="A6" s="2" t="s">
        <v>18</v>
      </c>
      <c r="B6" s="2" t="s">
        <v>19</v>
      </c>
      <c r="C6" s="2" t="s">
        <v>20</v>
      </c>
      <c r="D6" s="2" t="s">
        <v>27</v>
      </c>
      <c r="E6" s="3">
        <v>1739.77</v>
      </c>
      <c r="F6" s="4">
        <v>0</v>
      </c>
      <c r="G6" s="3">
        <f t="shared" si="0"/>
        <v>0</v>
      </c>
      <c r="H6" s="3">
        <f t="shared" si="1"/>
        <v>1739.77</v>
      </c>
      <c r="I6" s="5">
        <v>0.04</v>
      </c>
      <c r="J6" s="3">
        <f t="shared" si="2"/>
        <v>69.590800000000002</v>
      </c>
      <c r="K6" s="3">
        <f t="shared" si="3"/>
        <v>1809.3607999999999</v>
      </c>
      <c r="L6" s="3">
        <f t="shared" si="4"/>
        <v>1809.3607999999999</v>
      </c>
      <c r="M6" s="5">
        <v>0.22</v>
      </c>
      <c r="N6" s="3">
        <f t="shared" si="5"/>
        <v>398.05937599999999</v>
      </c>
      <c r="O6" s="3">
        <f t="shared" si="6"/>
        <v>2207.4201760000001</v>
      </c>
      <c r="P6" s="5">
        <v>0.2</v>
      </c>
      <c r="Q6" s="3">
        <f t="shared" si="7"/>
        <v>347.95400000000001</v>
      </c>
      <c r="R6" s="3">
        <f t="shared" si="8"/>
        <v>1859.47</v>
      </c>
    </row>
    <row r="7" spans="1:18" ht="45" x14ac:dyDescent="0.25">
      <c r="A7" s="2" t="s">
        <v>18</v>
      </c>
      <c r="B7" s="2" t="s">
        <v>22</v>
      </c>
      <c r="C7" s="2" t="s">
        <v>23</v>
      </c>
      <c r="D7" s="2" t="s">
        <v>27</v>
      </c>
      <c r="E7" s="3">
        <v>1289.1400000000001</v>
      </c>
      <c r="F7" s="4">
        <v>0</v>
      </c>
      <c r="G7" s="3">
        <f t="shared" si="0"/>
        <v>0</v>
      </c>
      <c r="H7" s="3">
        <f t="shared" si="1"/>
        <v>1289.1400000000001</v>
      </c>
      <c r="I7" s="5">
        <v>0.04</v>
      </c>
      <c r="J7" s="3">
        <f t="shared" si="2"/>
        <v>51.565600000000003</v>
      </c>
      <c r="K7" s="3">
        <f t="shared" si="3"/>
        <v>1340.7056</v>
      </c>
      <c r="L7" s="3">
        <f t="shared" si="4"/>
        <v>1340.7056</v>
      </c>
      <c r="M7" s="5">
        <v>0.22</v>
      </c>
      <c r="N7" s="3">
        <f t="shared" si="5"/>
        <v>294.95523200000002</v>
      </c>
      <c r="O7" s="3">
        <f t="shared" si="6"/>
        <v>1635.660832</v>
      </c>
      <c r="P7" s="5">
        <v>0.2</v>
      </c>
      <c r="Q7" s="3">
        <f t="shared" si="7"/>
        <v>257.82800000000003</v>
      </c>
      <c r="R7" s="3">
        <f t="shared" si="8"/>
        <v>1377.83</v>
      </c>
    </row>
    <row r="8" spans="1:18" ht="45" x14ac:dyDescent="0.25">
      <c r="A8" s="2" t="s">
        <v>18</v>
      </c>
      <c r="B8" s="2" t="s">
        <v>24</v>
      </c>
      <c r="C8" s="2" t="s">
        <v>25</v>
      </c>
      <c r="D8" s="2" t="s">
        <v>27</v>
      </c>
      <c r="E8" s="3">
        <v>540.14</v>
      </c>
      <c r="F8" s="4">
        <v>0</v>
      </c>
      <c r="G8" s="3">
        <f t="shared" si="0"/>
        <v>0</v>
      </c>
      <c r="H8" s="3">
        <f t="shared" si="1"/>
        <v>540.14</v>
      </c>
      <c r="I8" s="5">
        <v>0.04</v>
      </c>
      <c r="J8" s="3">
        <f t="shared" si="2"/>
        <v>21.605599999999999</v>
      </c>
      <c r="K8" s="3">
        <f t="shared" si="3"/>
        <v>561.74559999999997</v>
      </c>
      <c r="L8" s="3">
        <f t="shared" si="4"/>
        <v>561.74559999999997</v>
      </c>
      <c r="M8" s="5">
        <v>0.22</v>
      </c>
      <c r="N8" s="3">
        <f t="shared" si="5"/>
        <v>123.58403199999999</v>
      </c>
      <c r="O8" s="3">
        <f t="shared" si="6"/>
        <v>685.32963199999995</v>
      </c>
      <c r="P8" s="5">
        <v>0.2</v>
      </c>
      <c r="Q8" s="3">
        <f t="shared" si="7"/>
        <v>108.02800000000001</v>
      </c>
      <c r="R8" s="3">
        <f t="shared" si="8"/>
        <v>577.29999999999995</v>
      </c>
    </row>
    <row r="9" spans="1:18" ht="45" x14ac:dyDescent="0.25">
      <c r="A9" s="2" t="s">
        <v>18</v>
      </c>
      <c r="B9" s="2" t="s">
        <v>24</v>
      </c>
      <c r="C9" s="2" t="s">
        <v>26</v>
      </c>
      <c r="D9" s="2" t="s">
        <v>27</v>
      </c>
      <c r="E9" s="3">
        <v>870.19</v>
      </c>
      <c r="F9" s="4">
        <v>0</v>
      </c>
      <c r="G9" s="3">
        <f t="shared" si="0"/>
        <v>0</v>
      </c>
      <c r="H9" s="3">
        <f t="shared" si="1"/>
        <v>870.19</v>
      </c>
      <c r="I9" s="5">
        <v>0.04</v>
      </c>
      <c r="J9" s="3">
        <f t="shared" si="2"/>
        <v>34.807600000000001</v>
      </c>
      <c r="K9" s="3">
        <f t="shared" si="3"/>
        <v>904.99760000000003</v>
      </c>
      <c r="L9" s="3">
        <f t="shared" si="4"/>
        <v>904.99760000000003</v>
      </c>
      <c r="M9" s="5">
        <v>0.22</v>
      </c>
      <c r="N9" s="3">
        <f t="shared" si="5"/>
        <v>199.09947200000002</v>
      </c>
      <c r="O9" s="3">
        <f t="shared" si="6"/>
        <v>1104.097072</v>
      </c>
      <c r="P9" s="5">
        <v>0.2</v>
      </c>
      <c r="Q9" s="3">
        <f t="shared" si="7"/>
        <v>174.03800000000001</v>
      </c>
      <c r="R9" s="3">
        <f t="shared" si="8"/>
        <v>930.06</v>
      </c>
    </row>
    <row r="10" spans="1:18" ht="30" x14ac:dyDescent="0.25">
      <c r="A10" s="2" t="s">
        <v>18</v>
      </c>
      <c r="B10" s="2" t="s">
        <v>19</v>
      </c>
      <c r="C10" s="2" t="s">
        <v>20</v>
      </c>
      <c r="D10" s="2" t="s">
        <v>28</v>
      </c>
      <c r="E10" s="3">
        <v>1159.8499999999999</v>
      </c>
      <c r="F10" s="4">
        <v>0</v>
      </c>
      <c r="G10" s="3">
        <f t="shared" si="0"/>
        <v>0</v>
      </c>
      <c r="H10" s="3">
        <f t="shared" si="1"/>
        <v>1159.8499999999999</v>
      </c>
      <c r="I10" s="5">
        <v>0.04</v>
      </c>
      <c r="J10" s="3">
        <f t="shared" si="2"/>
        <v>46.393999999999998</v>
      </c>
      <c r="K10" s="3">
        <f t="shared" si="3"/>
        <v>1206.2439999999999</v>
      </c>
      <c r="L10" s="3">
        <f t="shared" si="4"/>
        <v>1206.2439999999999</v>
      </c>
      <c r="M10" s="5">
        <v>0.22</v>
      </c>
      <c r="N10" s="3">
        <f t="shared" si="5"/>
        <v>265.37367999999998</v>
      </c>
      <c r="O10" s="3">
        <f t="shared" si="6"/>
        <v>1471.6176799999998</v>
      </c>
      <c r="P10" s="5">
        <v>0.2</v>
      </c>
      <c r="Q10" s="3">
        <f t="shared" si="7"/>
        <v>231.97</v>
      </c>
      <c r="R10" s="3">
        <f t="shared" si="8"/>
        <v>1239.6500000000001</v>
      </c>
    </row>
    <row r="11" spans="1:18" ht="30" x14ac:dyDescent="0.25">
      <c r="A11" s="2" t="s">
        <v>18</v>
      </c>
      <c r="B11" s="2" t="s">
        <v>22</v>
      </c>
      <c r="C11" s="2" t="s">
        <v>23</v>
      </c>
      <c r="D11" s="2" t="s">
        <v>28</v>
      </c>
      <c r="E11" s="3">
        <v>1289.1400000000001</v>
      </c>
      <c r="F11" s="4">
        <v>0</v>
      </c>
      <c r="G11" s="3">
        <f t="shared" si="0"/>
        <v>0</v>
      </c>
      <c r="H11" s="3">
        <f t="shared" si="1"/>
        <v>1289.1400000000001</v>
      </c>
      <c r="I11" s="5">
        <v>0.04</v>
      </c>
      <c r="J11" s="3">
        <f t="shared" si="2"/>
        <v>51.565600000000003</v>
      </c>
      <c r="K11" s="3">
        <f t="shared" si="3"/>
        <v>1340.7056</v>
      </c>
      <c r="L11" s="3">
        <f t="shared" si="4"/>
        <v>1340.7056</v>
      </c>
      <c r="M11" s="5">
        <v>0.22</v>
      </c>
      <c r="N11" s="3">
        <f t="shared" si="5"/>
        <v>294.95523200000002</v>
      </c>
      <c r="O11" s="3">
        <f t="shared" si="6"/>
        <v>1635.660832</v>
      </c>
      <c r="P11" s="5">
        <v>0.2</v>
      </c>
      <c r="Q11" s="3">
        <f t="shared" si="7"/>
        <v>257.82800000000003</v>
      </c>
      <c r="R11" s="3">
        <f t="shared" si="8"/>
        <v>1377.83</v>
      </c>
    </row>
    <row r="12" spans="1:18" ht="30" x14ac:dyDescent="0.25">
      <c r="A12" s="2" t="s">
        <v>18</v>
      </c>
      <c r="B12" s="2" t="s">
        <v>24</v>
      </c>
      <c r="C12" s="2" t="s">
        <v>25</v>
      </c>
      <c r="D12" s="2" t="s">
        <v>28</v>
      </c>
      <c r="E12" s="3">
        <v>360.1</v>
      </c>
      <c r="F12" s="4">
        <v>0</v>
      </c>
      <c r="G12" s="3">
        <f t="shared" si="0"/>
        <v>0</v>
      </c>
      <c r="H12" s="3">
        <f t="shared" si="1"/>
        <v>360.1</v>
      </c>
      <c r="I12" s="5">
        <v>0.04</v>
      </c>
      <c r="J12" s="3">
        <f t="shared" si="2"/>
        <v>14.404000000000002</v>
      </c>
      <c r="K12" s="3">
        <f t="shared" si="3"/>
        <v>374.50400000000002</v>
      </c>
      <c r="L12" s="3">
        <f t="shared" si="4"/>
        <v>374.50400000000002</v>
      </c>
      <c r="M12" s="5">
        <v>0.22</v>
      </c>
      <c r="N12" s="3">
        <f t="shared" si="5"/>
        <v>82.39088000000001</v>
      </c>
      <c r="O12" s="3">
        <f t="shared" si="6"/>
        <v>456.89488000000006</v>
      </c>
      <c r="P12" s="5">
        <v>0.2</v>
      </c>
      <c r="Q12" s="3">
        <f t="shared" si="7"/>
        <v>72.02000000000001</v>
      </c>
      <c r="R12" s="3">
        <f t="shared" si="8"/>
        <v>384.87</v>
      </c>
    </row>
    <row r="13" spans="1:18" ht="30" x14ac:dyDescent="0.25">
      <c r="A13" s="2" t="s">
        <v>18</v>
      </c>
      <c r="B13" s="2" t="s">
        <v>24</v>
      </c>
      <c r="C13" s="2" t="s">
        <v>26</v>
      </c>
      <c r="D13" s="2" t="s">
        <v>28</v>
      </c>
      <c r="E13" s="3">
        <v>580.13</v>
      </c>
      <c r="F13" s="4">
        <v>0</v>
      </c>
      <c r="G13" s="3">
        <f t="shared" si="0"/>
        <v>0</v>
      </c>
      <c r="H13" s="3">
        <f t="shared" si="1"/>
        <v>580.13</v>
      </c>
      <c r="I13" s="5">
        <v>0.04</v>
      </c>
      <c r="J13" s="3">
        <f t="shared" si="2"/>
        <v>23.205200000000001</v>
      </c>
      <c r="K13" s="3">
        <f t="shared" si="3"/>
        <v>603.33519999999999</v>
      </c>
      <c r="L13" s="3">
        <f t="shared" si="4"/>
        <v>603.33519999999999</v>
      </c>
      <c r="M13" s="5">
        <v>0.22</v>
      </c>
      <c r="N13" s="3">
        <f t="shared" si="5"/>
        <v>132.733744</v>
      </c>
      <c r="O13" s="3">
        <f t="shared" si="6"/>
        <v>736.06894399999999</v>
      </c>
      <c r="P13" s="5">
        <v>0.2</v>
      </c>
      <c r="Q13" s="3">
        <f t="shared" si="7"/>
        <v>116.02600000000001</v>
      </c>
      <c r="R13" s="3">
        <f t="shared" si="8"/>
        <v>620.04</v>
      </c>
    </row>
    <row r="14" spans="1:18" x14ac:dyDescent="0.25">
      <c r="A14" s="2" t="s">
        <v>18</v>
      </c>
      <c r="B14" s="2" t="s">
        <v>19</v>
      </c>
      <c r="C14" s="2" t="s">
        <v>20</v>
      </c>
      <c r="D14" s="2" t="s">
        <v>29</v>
      </c>
      <c r="E14" s="3">
        <v>1030.52</v>
      </c>
      <c r="F14" s="4">
        <v>0</v>
      </c>
      <c r="G14" s="3">
        <f t="shared" si="0"/>
        <v>0</v>
      </c>
      <c r="H14" s="3">
        <f t="shared" si="1"/>
        <v>1030.52</v>
      </c>
      <c r="I14" s="5">
        <v>0.04</v>
      </c>
      <c r="J14" s="3">
        <f t="shared" si="2"/>
        <v>41.220799999999997</v>
      </c>
      <c r="K14" s="3">
        <f t="shared" si="3"/>
        <v>1071.7408</v>
      </c>
      <c r="L14" s="3">
        <f t="shared" si="4"/>
        <v>1071.7408</v>
      </c>
      <c r="M14" s="5">
        <v>0.22</v>
      </c>
      <c r="N14" s="3">
        <f t="shared" si="5"/>
        <v>235.78297600000002</v>
      </c>
      <c r="O14" s="3">
        <f t="shared" si="6"/>
        <v>1307.523776</v>
      </c>
      <c r="P14" s="5">
        <v>0.2</v>
      </c>
      <c r="Q14" s="3">
        <f t="shared" si="7"/>
        <v>206.10400000000001</v>
      </c>
      <c r="R14" s="3">
        <f t="shared" si="8"/>
        <v>1101.42</v>
      </c>
    </row>
    <row r="15" spans="1:18" x14ac:dyDescent="0.25">
      <c r="A15" s="2" t="s">
        <v>18</v>
      </c>
      <c r="B15" s="2" t="s">
        <v>19</v>
      </c>
      <c r="C15" s="2" t="s">
        <v>20</v>
      </c>
      <c r="D15" s="2" t="s">
        <v>30</v>
      </c>
      <c r="E15" s="3">
        <v>1836.62</v>
      </c>
      <c r="F15" s="4">
        <v>0</v>
      </c>
      <c r="G15" s="3">
        <f t="shared" si="0"/>
        <v>0</v>
      </c>
      <c r="H15" s="3">
        <f t="shared" si="1"/>
        <v>1836.62</v>
      </c>
      <c r="I15" s="5">
        <v>0.04</v>
      </c>
      <c r="J15" s="3">
        <f t="shared" si="2"/>
        <v>73.464799999999997</v>
      </c>
      <c r="K15" s="3">
        <f t="shared" si="3"/>
        <v>1910.0847999999999</v>
      </c>
      <c r="L15" s="3">
        <f t="shared" si="4"/>
        <v>1910.0847999999999</v>
      </c>
      <c r="M15" s="5">
        <v>0.22</v>
      </c>
      <c r="N15" s="3">
        <f t="shared" si="5"/>
        <v>420.21865599999995</v>
      </c>
      <c r="O15" s="3">
        <f t="shared" si="6"/>
        <v>2330.3034559999996</v>
      </c>
      <c r="P15" s="5">
        <v>0.2</v>
      </c>
      <c r="Q15" s="3">
        <f t="shared" si="7"/>
        <v>367.32400000000001</v>
      </c>
      <c r="R15" s="3">
        <f t="shared" si="8"/>
        <v>1962.98</v>
      </c>
    </row>
    <row r="16" spans="1:18" ht="30" x14ac:dyDescent="0.25">
      <c r="A16" s="2" t="s">
        <v>18</v>
      </c>
      <c r="B16" s="2" t="s">
        <v>22</v>
      </c>
      <c r="C16" s="2" t="s">
        <v>23</v>
      </c>
      <c r="D16" s="2" t="s">
        <v>30</v>
      </c>
      <c r="E16" s="3">
        <v>4197.42</v>
      </c>
      <c r="F16" s="4">
        <v>0</v>
      </c>
      <c r="G16" s="3">
        <f t="shared" si="0"/>
        <v>0</v>
      </c>
      <c r="H16" s="3">
        <f t="shared" si="1"/>
        <v>4197.42</v>
      </c>
      <c r="I16" s="5">
        <v>0.04</v>
      </c>
      <c r="J16" s="3">
        <f t="shared" si="2"/>
        <v>167.89680000000001</v>
      </c>
      <c r="K16" s="3">
        <f t="shared" si="3"/>
        <v>4365.3168000000005</v>
      </c>
      <c r="L16" s="3">
        <f t="shared" si="4"/>
        <v>4365.3168000000005</v>
      </c>
      <c r="M16" s="5">
        <v>0.22</v>
      </c>
      <c r="N16" s="3">
        <f t="shared" si="5"/>
        <v>960.36969600000009</v>
      </c>
      <c r="O16" s="3">
        <f t="shared" si="6"/>
        <v>5325.6864960000003</v>
      </c>
      <c r="P16" s="5">
        <v>0.2</v>
      </c>
      <c r="Q16" s="3">
        <f t="shared" si="7"/>
        <v>839.48400000000004</v>
      </c>
      <c r="R16" s="3">
        <f t="shared" si="8"/>
        <v>4486.2</v>
      </c>
    </row>
    <row r="17" spans="1:18" ht="30" x14ac:dyDescent="0.25">
      <c r="A17" s="2" t="s">
        <v>18</v>
      </c>
      <c r="B17" s="2" t="s">
        <v>24</v>
      </c>
      <c r="C17" s="2" t="s">
        <v>25</v>
      </c>
      <c r="D17" s="2" t="s">
        <v>30</v>
      </c>
      <c r="E17" s="3">
        <v>630.16999999999996</v>
      </c>
      <c r="F17" s="4">
        <v>0</v>
      </c>
      <c r="G17" s="3">
        <f t="shared" si="0"/>
        <v>0</v>
      </c>
      <c r="H17" s="3">
        <f t="shared" si="1"/>
        <v>630.16999999999996</v>
      </c>
      <c r="I17" s="5">
        <v>0.04</v>
      </c>
      <c r="J17" s="3">
        <f t="shared" si="2"/>
        <v>25.206799999999998</v>
      </c>
      <c r="K17" s="3">
        <f t="shared" si="3"/>
        <v>655.3768</v>
      </c>
      <c r="L17" s="3">
        <f t="shared" si="4"/>
        <v>655.3768</v>
      </c>
      <c r="M17" s="5">
        <v>0.22</v>
      </c>
      <c r="N17" s="3">
        <f t="shared" si="5"/>
        <v>144.182896</v>
      </c>
      <c r="O17" s="3">
        <f t="shared" si="6"/>
        <v>799.55969600000003</v>
      </c>
      <c r="P17" s="5">
        <v>0.2</v>
      </c>
      <c r="Q17" s="3">
        <f t="shared" si="7"/>
        <v>126.03399999999999</v>
      </c>
      <c r="R17" s="3">
        <f t="shared" si="8"/>
        <v>673.53</v>
      </c>
    </row>
    <row r="18" spans="1:18" x14ac:dyDescent="0.25">
      <c r="A18" s="2" t="s">
        <v>18</v>
      </c>
      <c r="B18" s="2" t="s">
        <v>24</v>
      </c>
      <c r="C18" s="2" t="s">
        <v>26</v>
      </c>
      <c r="D18" s="2" t="s">
        <v>30</v>
      </c>
      <c r="E18" s="3">
        <v>1015.21</v>
      </c>
      <c r="F18" s="4">
        <v>0</v>
      </c>
      <c r="G18" s="3">
        <f t="shared" si="0"/>
        <v>0</v>
      </c>
      <c r="H18" s="3">
        <f t="shared" si="1"/>
        <v>1015.21</v>
      </c>
      <c r="I18" s="5">
        <v>0.04</v>
      </c>
      <c r="J18" s="3">
        <f t="shared" si="2"/>
        <v>40.608400000000003</v>
      </c>
      <c r="K18" s="3">
        <f t="shared" si="3"/>
        <v>1055.8184000000001</v>
      </c>
      <c r="L18" s="3">
        <f t="shared" si="4"/>
        <v>1055.8184000000001</v>
      </c>
      <c r="M18" s="5">
        <v>0.22</v>
      </c>
      <c r="N18" s="3">
        <f t="shared" si="5"/>
        <v>232.28004800000002</v>
      </c>
      <c r="O18" s="3">
        <f t="shared" si="6"/>
        <v>1288.0984480000002</v>
      </c>
      <c r="P18" s="5">
        <v>0.2</v>
      </c>
      <c r="Q18" s="3">
        <f t="shared" si="7"/>
        <v>203.04200000000003</v>
      </c>
      <c r="R18" s="3">
        <f t="shared" si="8"/>
        <v>1085.06</v>
      </c>
    </row>
    <row r="19" spans="1:18" x14ac:dyDescent="0.25">
      <c r="A19" s="2" t="s">
        <v>18</v>
      </c>
      <c r="B19" s="2" t="s">
        <v>19</v>
      </c>
      <c r="C19" s="2" t="s">
        <v>20</v>
      </c>
      <c r="D19" s="2" t="s">
        <v>31</v>
      </c>
      <c r="E19" s="3">
        <v>14498.09</v>
      </c>
      <c r="F19" s="4">
        <v>0</v>
      </c>
      <c r="G19" s="3">
        <f t="shared" si="0"/>
        <v>0</v>
      </c>
      <c r="H19" s="3">
        <f t="shared" si="1"/>
        <v>14498.09</v>
      </c>
      <c r="I19" s="5">
        <v>0.04</v>
      </c>
      <c r="J19" s="3">
        <f t="shared" si="2"/>
        <v>579.92359999999996</v>
      </c>
      <c r="K19" s="3">
        <f t="shared" si="3"/>
        <v>15078.0136</v>
      </c>
      <c r="L19" s="3">
        <f t="shared" si="4"/>
        <v>15078.0136</v>
      </c>
      <c r="M19" s="5">
        <v>0.22</v>
      </c>
      <c r="N19" s="3">
        <f t="shared" si="5"/>
        <v>3317.162992</v>
      </c>
      <c r="O19" s="3">
        <f t="shared" si="6"/>
        <v>18395.176592</v>
      </c>
      <c r="P19" s="5">
        <v>0.2</v>
      </c>
      <c r="Q19" s="3">
        <f t="shared" si="7"/>
        <v>2899.6180000000004</v>
      </c>
      <c r="R19" s="3">
        <f t="shared" si="8"/>
        <v>15495.56</v>
      </c>
    </row>
    <row r="20" spans="1:18" ht="30" x14ac:dyDescent="0.25">
      <c r="A20" s="2" t="s">
        <v>18</v>
      </c>
      <c r="B20" s="2" t="s">
        <v>22</v>
      </c>
      <c r="C20" s="2" t="s">
        <v>23</v>
      </c>
      <c r="D20" s="2" t="s">
        <v>31</v>
      </c>
      <c r="E20" s="3">
        <v>16114.17</v>
      </c>
      <c r="F20" s="4">
        <v>0</v>
      </c>
      <c r="G20" s="3">
        <f t="shared" si="0"/>
        <v>0</v>
      </c>
      <c r="H20" s="3">
        <f t="shared" si="1"/>
        <v>16114.17</v>
      </c>
      <c r="I20" s="5">
        <v>0.04</v>
      </c>
      <c r="J20" s="3">
        <f t="shared" si="2"/>
        <v>644.56680000000006</v>
      </c>
      <c r="K20" s="3">
        <f t="shared" si="3"/>
        <v>16758.736799999999</v>
      </c>
      <c r="L20" s="3">
        <f t="shared" si="4"/>
        <v>16758.736799999999</v>
      </c>
      <c r="M20" s="5">
        <v>0.22</v>
      </c>
      <c r="N20" s="3">
        <f t="shared" si="5"/>
        <v>3686.9220959999998</v>
      </c>
      <c r="O20" s="3">
        <f t="shared" si="6"/>
        <v>20445.658895999997</v>
      </c>
      <c r="P20" s="5">
        <v>0.2</v>
      </c>
      <c r="Q20" s="3">
        <f t="shared" si="7"/>
        <v>3222.8340000000003</v>
      </c>
      <c r="R20" s="3">
        <f t="shared" si="8"/>
        <v>17222.82</v>
      </c>
    </row>
    <row r="21" spans="1:18" ht="30" x14ac:dyDescent="0.25">
      <c r="A21" s="2" t="s">
        <v>18</v>
      </c>
      <c r="B21" s="2" t="s">
        <v>24</v>
      </c>
      <c r="C21" s="2" t="s">
        <v>25</v>
      </c>
      <c r="D21" s="2" t="s">
        <v>31</v>
      </c>
      <c r="E21" s="3">
        <v>4501.21</v>
      </c>
      <c r="F21" s="4">
        <v>0</v>
      </c>
      <c r="G21" s="3">
        <f t="shared" si="0"/>
        <v>0</v>
      </c>
      <c r="H21" s="3">
        <f t="shared" si="1"/>
        <v>4501.21</v>
      </c>
      <c r="I21" s="5">
        <v>0.04</v>
      </c>
      <c r="J21" s="3">
        <f t="shared" si="2"/>
        <v>180.04840000000002</v>
      </c>
      <c r="K21" s="3">
        <f t="shared" si="3"/>
        <v>4681.2583999999997</v>
      </c>
      <c r="L21" s="3">
        <f t="shared" si="4"/>
        <v>4681.2583999999997</v>
      </c>
      <c r="M21" s="5">
        <v>0.22</v>
      </c>
      <c r="N21" s="3">
        <f t="shared" si="5"/>
        <v>1029.8768479999999</v>
      </c>
      <c r="O21" s="3">
        <f t="shared" si="6"/>
        <v>5711.1352479999996</v>
      </c>
      <c r="P21" s="5">
        <v>0.2</v>
      </c>
      <c r="Q21" s="3">
        <f t="shared" si="7"/>
        <v>900.24200000000008</v>
      </c>
      <c r="R21" s="3">
        <f t="shared" si="8"/>
        <v>4810.8900000000003</v>
      </c>
    </row>
    <row r="22" spans="1:18" x14ac:dyDescent="0.25">
      <c r="A22" s="2" t="s">
        <v>18</v>
      </c>
      <c r="B22" s="2" t="s">
        <v>24</v>
      </c>
      <c r="C22" s="2" t="s">
        <v>26</v>
      </c>
      <c r="D22" s="2" t="s">
        <v>31</v>
      </c>
      <c r="E22" s="3">
        <v>7251.55</v>
      </c>
      <c r="F22" s="4">
        <v>0</v>
      </c>
      <c r="G22" s="3">
        <f t="shared" si="0"/>
        <v>0</v>
      </c>
      <c r="H22" s="3">
        <f t="shared" si="1"/>
        <v>7251.55</v>
      </c>
      <c r="I22" s="5">
        <v>0.04</v>
      </c>
      <c r="J22" s="3">
        <f t="shared" si="2"/>
        <v>290.06200000000001</v>
      </c>
      <c r="K22" s="3">
        <f t="shared" si="3"/>
        <v>7541.6120000000001</v>
      </c>
      <c r="L22" s="3">
        <f t="shared" si="4"/>
        <v>7541.6120000000001</v>
      </c>
      <c r="M22" s="5">
        <v>0.22</v>
      </c>
      <c r="N22" s="3">
        <f t="shared" si="5"/>
        <v>1659.15464</v>
      </c>
      <c r="O22" s="3">
        <f t="shared" si="6"/>
        <v>9200.7666399999998</v>
      </c>
      <c r="P22" s="5">
        <v>0.2</v>
      </c>
      <c r="Q22" s="3">
        <f t="shared" si="7"/>
        <v>1450.3100000000002</v>
      </c>
      <c r="R22" s="3">
        <f t="shared" si="8"/>
        <v>7750.46</v>
      </c>
    </row>
    <row r="25" spans="1:18" x14ac:dyDescent="0.25">
      <c r="A25" s="6" t="s">
        <v>32</v>
      </c>
      <c r="B25" s="2" t="s">
        <v>33</v>
      </c>
      <c r="C25" s="2" t="s">
        <v>33</v>
      </c>
      <c r="D25" s="2" t="s">
        <v>33</v>
      </c>
      <c r="E25" s="7">
        <f>SUM(E2:E24)</f>
        <v>116998.06</v>
      </c>
      <c r="F25" s="8">
        <f>AVERAGE(F2:F24)</f>
        <v>0</v>
      </c>
      <c r="G25" s="7">
        <f>SUM(G2:G24)</f>
        <v>0</v>
      </c>
      <c r="H25" s="7">
        <f>SUM(H2:H24)</f>
        <v>116998.06</v>
      </c>
      <c r="I25" s="8">
        <f>AVERAGE(I2:I24)</f>
        <v>4.0000000000000008E-2</v>
      </c>
      <c r="J25" s="7">
        <f>SUM(J2:J24)</f>
        <v>4679.9223999999995</v>
      </c>
      <c r="K25" s="7">
        <f>SUM(K2:K24)</f>
        <v>121677.98240000002</v>
      </c>
      <c r="L25" s="7">
        <f>SUM(L2:L24)</f>
        <v>121677.98240000002</v>
      </c>
      <c r="M25" s="8">
        <f>AVERAGE(M2:M24)</f>
        <v>0.22000000000000006</v>
      </c>
      <c r="N25" s="7">
        <f>SUM(N2:N24)</f>
        <v>26769.156127999999</v>
      </c>
      <c r="O25" s="7">
        <f>SUM(O2:O24)</f>
        <v>148447.13852799998</v>
      </c>
      <c r="P25" s="8">
        <f>AVERAGE(P2:P24)</f>
        <v>0.20000000000000004</v>
      </c>
      <c r="Q25" s="7">
        <f>SUM(Q2:Q24)</f>
        <v>23399.611999999997</v>
      </c>
      <c r="R25" s="7">
        <f>SUM(R2:R24)</f>
        <v>125047.52999999997</v>
      </c>
    </row>
  </sheetData>
  <autoFilter ref="A1:R22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APPPOOL\corrispettivi</dc:creator>
  <cp:lastModifiedBy>Luca Cerreti</cp:lastModifiedBy>
  <dcterms:created xsi:type="dcterms:W3CDTF">2023-08-08T08:53:01Z</dcterms:created>
  <dcterms:modified xsi:type="dcterms:W3CDTF">2023-08-08T08:54:22Z</dcterms:modified>
</cp:coreProperties>
</file>